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J17" i="2"/>
  <c r="AF17" i="2"/>
  <c r="AS17" i="2"/>
  <c r="AQ17" i="2"/>
  <c r="AR17" i="2" s="1"/>
  <c r="AP17" i="2"/>
  <c r="AO17" i="2"/>
  <c r="AN17" i="2"/>
  <c r="AM17" i="2"/>
  <c r="AG17" i="2"/>
  <c r="AE17" i="2"/>
  <c r="AD17" i="2"/>
  <c r="AC17" i="2"/>
  <c r="G22" i="2" s="1"/>
  <c r="AB17" i="2"/>
  <c r="AA17" i="2"/>
  <c r="E22" i="2" s="1"/>
  <c r="W17" i="2"/>
  <c r="V17" i="2" s="1"/>
  <c r="U17" i="2"/>
  <c r="T17" i="2"/>
  <c r="S17" i="2"/>
  <c r="R17" i="2"/>
  <c r="Q17" i="2"/>
  <c r="K17" i="2"/>
  <c r="K21" i="2" s="1"/>
  <c r="J21" i="2" s="1"/>
  <c r="I17" i="2"/>
  <c r="I21" i="2" s="1"/>
  <c r="H17" i="2"/>
  <c r="H21" i="2" s="1"/>
  <c r="G17" i="2"/>
  <c r="G21" i="2" s="1"/>
  <c r="G23" i="2" s="1"/>
  <c r="F17" i="2"/>
  <c r="F21" i="2" s="1"/>
  <c r="E17" i="2"/>
  <c r="E21" i="2" s="1"/>
  <c r="E23" i="2" s="1"/>
  <c r="K23" i="2" l="1"/>
  <c r="I22" i="2"/>
  <c r="I23" i="2" s="1"/>
  <c r="K22" i="2"/>
  <c r="F22" i="2"/>
  <c r="L22" i="2" s="1"/>
  <c r="H22" i="2"/>
  <c r="O22" i="2"/>
  <c r="M22" i="2"/>
  <c r="H23" i="2"/>
  <c r="M23" i="2" s="1"/>
  <c r="N22" i="2" l="1"/>
  <c r="O23" i="2"/>
  <c r="J23" i="2"/>
  <c r="J22" i="2"/>
  <c r="F23" i="2"/>
  <c r="L23" i="2" l="1"/>
  <c r="N23" i="2"/>
</calcChain>
</file>

<file path=xl/sharedStrings.xml><?xml version="1.0" encoding="utf-8"?>
<sst xmlns="http://schemas.openxmlformats.org/spreadsheetml/2006/main" count="91" uniqueCount="40">
  <si>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</si>
  <si>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</si>
  <si>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</si>
  <si>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</si>
  <si>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</si>
  <si>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</si>
  <si>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</si>
  <si>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</si>
  <si>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</si>
  <si>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</si>
  <si>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</si>
  <si>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</si>
  <si>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</si>
  <si>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</si>
  <si>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</si>
  <si>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11.</t>
  </si>
  <si>
    <t>VM</t>
  </si>
  <si>
    <t>10.</t>
  </si>
  <si>
    <t>5.</t>
  </si>
  <si>
    <t>Jussi Kivikoski</t>
  </si>
  <si>
    <t>4.</t>
  </si>
  <si>
    <t>1.</t>
  </si>
  <si>
    <t>VäVi</t>
  </si>
  <si>
    <t>VM  2</t>
  </si>
  <si>
    <t>3.</t>
  </si>
  <si>
    <t>9.</t>
  </si>
  <si>
    <t>22.2.1986   Vaasa</t>
  </si>
  <si>
    <t>VM = Vaasan Maila  (1933),  kasvattajaseura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</si>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</sst>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19</v>
      </c>
      <c r="C1" s="3"/>
      <c r="D1" s="4"/>
      <c r="E1" s="5" t="s">
        <v>26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9"/>
      <c r="L2" s="18" t="s">
        <v>29</v>
      </c>
      <c r="M2" s="10"/>
      <c r="N2" s="10"/>
      <c r="O2" s="17"/>
      <c r="P2" s="15"/>
      <c r="Q2" s="18" t="s">
        <v>30</v>
      </c>
      <c r="R2" s="10"/>
      <c r="S2" s="10"/>
      <c r="T2" s="10"/>
      <c r="U2" s="16"/>
      <c r="V2" s="17"/>
      <c r="W2" s="15"/>
      <c r="X2" s="40" t="s">
        <v>31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32</v>
      </c>
      <c r="AI2" s="10"/>
      <c r="AJ2" s="10"/>
      <c r="AK2" s="17"/>
      <c r="AL2" s="15"/>
      <c r="AM2" s="18" t="s">
        <v>30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2002</v>
      </c>
      <c r="Y4" s="23" t="s">
        <v>24</v>
      </c>
      <c r="Z4" s="2" t="s">
        <v>16</v>
      </c>
      <c r="AA4" s="23">
        <v>1</v>
      </c>
      <c r="AB4" s="23">
        <v>0</v>
      </c>
      <c r="AC4" s="23">
        <v>0</v>
      </c>
      <c r="AD4" s="23">
        <v>0</v>
      </c>
      <c r="AE4" s="23">
        <v>3</v>
      </c>
      <c r="AF4" s="30">
        <v>0.6</v>
      </c>
      <c r="AG4" s="68">
        <v>5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/>
      <c r="Y5" s="23"/>
      <c r="Z5" s="2"/>
      <c r="AA5" s="23"/>
      <c r="AB5" s="23"/>
      <c r="AC5" s="23"/>
      <c r="AD5" s="23"/>
      <c r="AE5" s="23"/>
      <c r="AF5" s="30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2004</v>
      </c>
      <c r="Y6" s="23" t="s">
        <v>18</v>
      </c>
      <c r="Z6" s="2" t="s">
        <v>22</v>
      </c>
      <c r="AA6" s="23">
        <v>6</v>
      </c>
      <c r="AB6" s="23">
        <v>0</v>
      </c>
      <c r="AC6" s="23">
        <v>1</v>
      </c>
      <c r="AD6" s="23">
        <v>4</v>
      </c>
      <c r="AE6" s="23">
        <v>19</v>
      </c>
      <c r="AF6" s="30">
        <v>0.54279999999999995</v>
      </c>
      <c r="AG6" s="68">
        <v>35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2005</v>
      </c>
      <c r="C7" s="24" t="s">
        <v>17</v>
      </c>
      <c r="D7" s="2" t="s">
        <v>16</v>
      </c>
      <c r="E7" s="23">
        <v>7</v>
      </c>
      <c r="F7" s="23">
        <v>1</v>
      </c>
      <c r="G7" s="23">
        <v>0</v>
      </c>
      <c r="H7" s="36">
        <v>2</v>
      </c>
      <c r="I7" s="23">
        <v>10</v>
      </c>
      <c r="J7" s="44">
        <v>0.38461538461538464</v>
      </c>
      <c r="K7" s="22">
        <v>26</v>
      </c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8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>
        <v>2006</v>
      </c>
      <c r="Y8" s="23" t="s">
        <v>20</v>
      </c>
      <c r="Z8" s="2" t="s">
        <v>22</v>
      </c>
      <c r="AA8" s="23">
        <v>16</v>
      </c>
      <c r="AB8" s="23">
        <v>1</v>
      </c>
      <c r="AC8" s="23">
        <v>3</v>
      </c>
      <c r="AD8" s="23">
        <v>24</v>
      </c>
      <c r="AE8" s="23">
        <v>67</v>
      </c>
      <c r="AF8" s="30">
        <v>0.62029999999999996</v>
      </c>
      <c r="AG8" s="68">
        <v>108</v>
      </c>
      <c r="AH8" s="14"/>
      <c r="AI8" s="14"/>
      <c r="AJ8" s="14"/>
      <c r="AK8" s="14"/>
      <c r="AL8" s="19"/>
      <c r="AM8" s="23">
        <v>2</v>
      </c>
      <c r="AN8" s="23">
        <v>0</v>
      </c>
      <c r="AO8" s="23">
        <v>0</v>
      </c>
      <c r="AP8" s="23">
        <v>3</v>
      </c>
      <c r="AQ8" s="23">
        <v>8</v>
      </c>
      <c r="AR8" s="47">
        <v>0.5333</v>
      </c>
      <c r="AS8" s="1">
        <v>15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2007</v>
      </c>
      <c r="C9" s="24" t="s">
        <v>18</v>
      </c>
      <c r="D9" s="2" t="s">
        <v>16</v>
      </c>
      <c r="E9" s="23">
        <v>0</v>
      </c>
      <c r="F9" s="23">
        <v>0</v>
      </c>
      <c r="G9" s="23">
        <v>0</v>
      </c>
      <c r="H9" s="36">
        <v>0</v>
      </c>
      <c r="I9" s="23">
        <v>0</v>
      </c>
      <c r="J9" s="44"/>
      <c r="K9" s="22">
        <v>0</v>
      </c>
      <c r="L9" s="45"/>
      <c r="M9" s="14"/>
      <c r="N9" s="14"/>
      <c r="O9" s="14"/>
      <c r="P9" s="19"/>
      <c r="Q9" s="23">
        <v>1</v>
      </c>
      <c r="R9" s="23">
        <v>0</v>
      </c>
      <c r="S9" s="36">
        <v>0</v>
      </c>
      <c r="T9" s="23">
        <v>0</v>
      </c>
      <c r="U9" s="23">
        <v>1</v>
      </c>
      <c r="V9" s="46">
        <v>0.33300000000000002</v>
      </c>
      <c r="W9" s="22">
        <v>3</v>
      </c>
      <c r="X9" s="23">
        <v>2007</v>
      </c>
      <c r="Y9" s="23" t="s">
        <v>25</v>
      </c>
      <c r="Z9" s="2" t="s">
        <v>23</v>
      </c>
      <c r="AA9" s="23">
        <v>5</v>
      </c>
      <c r="AB9" s="23">
        <v>0</v>
      </c>
      <c r="AC9" s="23">
        <v>3</v>
      </c>
      <c r="AD9" s="23">
        <v>6</v>
      </c>
      <c r="AE9" s="23">
        <v>27</v>
      </c>
      <c r="AF9" s="30">
        <v>0.65849999999999997</v>
      </c>
      <c r="AG9" s="68">
        <v>41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2008</v>
      </c>
      <c r="C10" s="24" t="s">
        <v>15</v>
      </c>
      <c r="D10" s="2" t="s">
        <v>16</v>
      </c>
      <c r="E10" s="23">
        <v>6</v>
      </c>
      <c r="F10" s="23">
        <v>0</v>
      </c>
      <c r="G10" s="23">
        <v>0</v>
      </c>
      <c r="H10" s="36">
        <v>1</v>
      </c>
      <c r="I10" s="23">
        <v>8</v>
      </c>
      <c r="J10" s="44">
        <v>0.29629629629629628</v>
      </c>
      <c r="K10" s="22">
        <v>27</v>
      </c>
      <c r="L10" s="45"/>
      <c r="M10" s="14"/>
      <c r="N10" s="14"/>
      <c r="O10" s="14"/>
      <c r="P10" s="19"/>
      <c r="Q10" s="23">
        <v>2</v>
      </c>
      <c r="R10" s="23">
        <v>0</v>
      </c>
      <c r="S10" s="36">
        <v>0</v>
      </c>
      <c r="T10" s="23">
        <v>1</v>
      </c>
      <c r="U10" s="23">
        <v>3</v>
      </c>
      <c r="V10" s="46">
        <v>0.375</v>
      </c>
      <c r="W10" s="22">
        <v>8</v>
      </c>
      <c r="X10" s="23"/>
      <c r="Y10" s="23"/>
      <c r="Z10" s="2"/>
      <c r="AA10" s="23"/>
      <c r="AB10" s="23"/>
      <c r="AC10" s="23"/>
      <c r="AD10" s="23"/>
      <c r="AE10" s="23"/>
      <c r="AF10" s="30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/>
      <c r="Y11" s="23"/>
      <c r="Z11" s="2"/>
      <c r="AA11" s="23"/>
      <c r="AB11" s="23"/>
      <c r="AC11" s="23"/>
      <c r="AD11" s="23"/>
      <c r="AE11" s="23"/>
      <c r="AF11" s="30"/>
      <c r="AG11" s="68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>
        <v>2011</v>
      </c>
      <c r="Y12" s="23" t="s">
        <v>20</v>
      </c>
      <c r="Z12" s="2" t="s">
        <v>16</v>
      </c>
      <c r="AA12" s="23">
        <v>16</v>
      </c>
      <c r="AB12" s="23">
        <v>4</v>
      </c>
      <c r="AC12" s="23">
        <v>7</v>
      </c>
      <c r="AD12" s="23">
        <v>35</v>
      </c>
      <c r="AE12" s="23">
        <v>78</v>
      </c>
      <c r="AF12" s="30">
        <v>0.65</v>
      </c>
      <c r="AG12" s="68">
        <v>120</v>
      </c>
      <c r="AH12" s="14"/>
      <c r="AI12" s="14" t="s">
        <v>39</v>
      </c>
      <c r="AJ12" s="14"/>
      <c r="AK12" s="14"/>
      <c r="AL12" s="19"/>
      <c r="AM12" s="23">
        <v>1</v>
      </c>
      <c r="AN12" s="23">
        <v>0</v>
      </c>
      <c r="AO12" s="23">
        <v>0</v>
      </c>
      <c r="AP12" s="23">
        <v>1</v>
      </c>
      <c r="AQ12" s="23">
        <v>3</v>
      </c>
      <c r="AR12" s="47">
        <v>0.42849999999999999</v>
      </c>
      <c r="AS12" s="1">
        <v>7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4"/>
      <c r="K13" s="22"/>
      <c r="L13" s="45"/>
      <c r="M13" s="14"/>
      <c r="N13" s="14"/>
      <c r="O13" s="14"/>
      <c r="P13" s="19"/>
      <c r="Q13" s="23"/>
      <c r="R13" s="23"/>
      <c r="S13" s="36"/>
      <c r="T13" s="23"/>
      <c r="U13" s="23"/>
      <c r="V13" s="46"/>
      <c r="W13" s="22"/>
      <c r="X13" s="23">
        <v>2012</v>
      </c>
      <c r="Y13" s="23" t="s">
        <v>21</v>
      </c>
      <c r="Z13" s="2" t="s">
        <v>16</v>
      </c>
      <c r="AA13" s="23">
        <v>11</v>
      </c>
      <c r="AB13" s="23">
        <v>0</v>
      </c>
      <c r="AC13" s="23">
        <v>2</v>
      </c>
      <c r="AD13" s="23">
        <v>8</v>
      </c>
      <c r="AE13" s="23">
        <v>23</v>
      </c>
      <c r="AF13" s="30">
        <v>0.46</v>
      </c>
      <c r="AG13" s="68">
        <v>50</v>
      </c>
      <c r="AH13" s="14"/>
      <c r="AI13" s="14"/>
      <c r="AJ13" s="14"/>
      <c r="AK13" s="14"/>
      <c r="AL13" s="19"/>
      <c r="AM13" s="23">
        <v>6</v>
      </c>
      <c r="AN13" s="23">
        <v>0</v>
      </c>
      <c r="AO13" s="23">
        <v>2</v>
      </c>
      <c r="AP13" s="23">
        <v>0</v>
      </c>
      <c r="AQ13" s="23">
        <v>9</v>
      </c>
      <c r="AR13" s="47">
        <v>0.34610000000000002</v>
      </c>
      <c r="AS13" s="1">
        <v>26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6"/>
      <c r="T14" s="23"/>
      <c r="U14" s="23"/>
      <c r="V14" s="46"/>
      <c r="W14" s="22"/>
      <c r="X14" s="23"/>
      <c r="Y14" s="23"/>
      <c r="Z14" s="2"/>
      <c r="AA14" s="23"/>
      <c r="AB14" s="23"/>
      <c r="AC14" s="23"/>
      <c r="AD14" s="23"/>
      <c r="AE14" s="23"/>
      <c r="AF14" s="30"/>
      <c r="AG14" s="68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6"/>
      <c r="T15" s="23"/>
      <c r="U15" s="23"/>
      <c r="V15" s="46"/>
      <c r="W15" s="22"/>
      <c r="X15" s="23">
        <v>2014</v>
      </c>
      <c r="Y15" s="23" t="s">
        <v>24</v>
      </c>
      <c r="Z15" s="2" t="s">
        <v>16</v>
      </c>
      <c r="AA15" s="23">
        <v>17</v>
      </c>
      <c r="AB15" s="23">
        <v>1</v>
      </c>
      <c r="AC15" s="23">
        <v>9</v>
      </c>
      <c r="AD15" s="23">
        <v>13</v>
      </c>
      <c r="AE15" s="23">
        <v>56</v>
      </c>
      <c r="AF15" s="30">
        <v>0.56559999999999999</v>
      </c>
      <c r="AG15" s="68">
        <v>99</v>
      </c>
      <c r="AH15" s="14"/>
      <c r="AI15" s="14"/>
      <c r="AJ15" s="14"/>
      <c r="AK15" s="14"/>
      <c r="AL15" s="19"/>
      <c r="AM15" s="23">
        <v>2</v>
      </c>
      <c r="AN15" s="23">
        <v>0</v>
      </c>
      <c r="AO15" s="23">
        <v>0</v>
      </c>
      <c r="AP15" s="23">
        <v>1</v>
      </c>
      <c r="AQ15" s="23">
        <v>6</v>
      </c>
      <c r="AR15" s="47">
        <v>0.46150000000000002</v>
      </c>
      <c r="AS15" s="1">
        <v>13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6"/>
      <c r="T16" s="23"/>
      <c r="U16" s="23"/>
      <c r="V16" s="46"/>
      <c r="W16" s="22"/>
      <c r="X16" s="23">
        <v>2015</v>
      </c>
      <c r="Y16" s="23" t="s">
        <v>28</v>
      </c>
      <c r="Z16" s="2" t="s">
        <v>16</v>
      </c>
      <c r="AA16" s="23">
        <v>3</v>
      </c>
      <c r="AB16" s="23">
        <v>0</v>
      </c>
      <c r="AC16" s="23">
        <v>1</v>
      </c>
      <c r="AD16" s="23">
        <v>0</v>
      </c>
      <c r="AE16" s="23">
        <v>6</v>
      </c>
      <c r="AF16" s="30">
        <v>0.375</v>
      </c>
      <c r="AG16" s="68">
        <v>16</v>
      </c>
      <c r="AH16" s="14"/>
      <c r="AI16" s="14"/>
      <c r="AJ16" s="14"/>
      <c r="AK16" s="14"/>
      <c r="AL16" s="19"/>
      <c r="AM16" s="23">
        <v>6</v>
      </c>
      <c r="AN16" s="23">
        <v>0</v>
      </c>
      <c r="AO16" s="23">
        <v>6</v>
      </c>
      <c r="AP16" s="23">
        <v>2</v>
      </c>
      <c r="AQ16" s="23">
        <v>18</v>
      </c>
      <c r="AR16" s="47">
        <v>0.47360000000000002</v>
      </c>
      <c r="AS16" s="1">
        <v>38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48" t="s">
        <v>34</v>
      </c>
      <c r="C17" s="49"/>
      <c r="D17" s="50"/>
      <c r="E17" s="51">
        <f>SUM(E4:E16)</f>
        <v>13</v>
      </c>
      <c r="F17" s="51">
        <f>SUM(F4:F16)</f>
        <v>1</v>
      </c>
      <c r="G17" s="51">
        <f>SUM(G4:G16)</f>
        <v>0</v>
      </c>
      <c r="H17" s="51">
        <f>SUM(H4:H16)</f>
        <v>3</v>
      </c>
      <c r="I17" s="51">
        <f>SUM(I4:I16)</f>
        <v>18</v>
      </c>
      <c r="J17" s="52">
        <f>PRODUCT(I17/K17)</f>
        <v>0.33962264150943394</v>
      </c>
      <c r="K17" s="39">
        <f>SUM(K4:K16)</f>
        <v>53</v>
      </c>
      <c r="L17" s="18"/>
      <c r="M17" s="16"/>
      <c r="N17" s="53"/>
      <c r="O17" s="54"/>
      <c r="P17" s="19"/>
      <c r="Q17" s="51">
        <f>SUM(Q4:Q16)</f>
        <v>3</v>
      </c>
      <c r="R17" s="51">
        <f>SUM(R4:R16)</f>
        <v>0</v>
      </c>
      <c r="S17" s="51">
        <f>SUM(S4:S16)</f>
        <v>0</v>
      </c>
      <c r="T17" s="51">
        <f>SUM(T4:T16)</f>
        <v>1</v>
      </c>
      <c r="U17" s="51">
        <f>SUM(U4:U16)</f>
        <v>4</v>
      </c>
      <c r="V17" s="52">
        <f>PRODUCT(U17/W17)</f>
        <v>0.36363636363636365</v>
      </c>
      <c r="W17" s="39">
        <f>SUM(W4:W16)</f>
        <v>11</v>
      </c>
      <c r="X17" s="12" t="s">
        <v>34</v>
      </c>
      <c r="Y17" s="13"/>
      <c r="Z17" s="11"/>
      <c r="AA17" s="51">
        <f>SUM(AA4:AA16)</f>
        <v>75</v>
      </c>
      <c r="AB17" s="51">
        <f>SUM(AB4:AB16)</f>
        <v>6</v>
      </c>
      <c r="AC17" s="51">
        <f>SUM(AC4:AC16)</f>
        <v>26</v>
      </c>
      <c r="AD17" s="51">
        <f>SUM(AD4:AD16)</f>
        <v>90</v>
      </c>
      <c r="AE17" s="51">
        <f>SUM(AE4:AE16)</f>
        <v>279</v>
      </c>
      <c r="AF17" s="52">
        <f>PRODUCT(AE17/AG17)</f>
        <v>0.58860759493670889</v>
      </c>
      <c r="AG17" s="39">
        <f>SUM(AG4:AG16)</f>
        <v>474</v>
      </c>
      <c r="AH17" s="18"/>
      <c r="AI17" s="16"/>
      <c r="AJ17" s="53"/>
      <c r="AK17" s="54"/>
      <c r="AL17" s="19"/>
      <c r="AM17" s="51">
        <f>SUM(AM4:AM16)</f>
        <v>17</v>
      </c>
      <c r="AN17" s="51">
        <f>SUM(AN4:AN16)</f>
        <v>0</v>
      </c>
      <c r="AO17" s="51">
        <f>SUM(AO4:AO16)</f>
        <v>8</v>
      </c>
      <c r="AP17" s="51">
        <f>SUM(AP4:AP16)</f>
        <v>7</v>
      </c>
      <c r="AQ17" s="51">
        <f>SUM(AQ4:AQ16)</f>
        <v>44</v>
      </c>
      <c r="AR17" s="52">
        <f>PRODUCT(AQ17/AS17)</f>
        <v>0.44444444444444442</v>
      </c>
      <c r="AS17" s="43">
        <f>SUM(AS4:AS16)</f>
        <v>99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6"/>
      <c r="K18" s="22"/>
      <c r="L18" s="19"/>
      <c r="M18" s="19"/>
      <c r="N18" s="19"/>
      <c r="O18" s="19"/>
      <c r="P18" s="25"/>
      <c r="Q18" s="25"/>
      <c r="R18" s="27"/>
      <c r="S18" s="25"/>
      <c r="T18" s="25"/>
      <c r="U18" s="19"/>
      <c r="V18" s="19"/>
      <c r="W18" s="22"/>
      <c r="X18" s="25"/>
      <c r="Y18" s="25"/>
      <c r="Z18" s="25"/>
      <c r="AA18" s="25"/>
      <c r="AB18" s="25"/>
      <c r="AC18" s="25"/>
      <c r="AD18" s="25"/>
      <c r="AE18" s="25"/>
      <c r="AF18" s="26"/>
      <c r="AG18" s="22"/>
      <c r="AH18" s="19"/>
      <c r="AI18" s="19"/>
      <c r="AJ18" s="19"/>
      <c r="AK18" s="19"/>
      <c r="AL18" s="25"/>
      <c r="AM18" s="25"/>
      <c r="AN18" s="27"/>
      <c r="AO18" s="25"/>
      <c r="AP18" s="25"/>
      <c r="AQ18" s="19"/>
      <c r="AR18" s="19"/>
      <c r="AS18" s="22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55" t="s">
        <v>35</v>
      </c>
      <c r="C19" s="56"/>
      <c r="D19" s="57"/>
      <c r="E19" s="11" t="s">
        <v>2</v>
      </c>
      <c r="F19" s="14" t="s">
        <v>6</v>
      </c>
      <c r="G19" s="11" t="s">
        <v>4</v>
      </c>
      <c r="H19" s="14" t="s">
        <v>5</v>
      </c>
      <c r="I19" s="14" t="s">
        <v>8</v>
      </c>
      <c r="J19" s="14" t="s">
        <v>9</v>
      </c>
      <c r="K19" s="19"/>
      <c r="L19" s="14" t="s">
        <v>10</v>
      </c>
      <c r="M19" s="14" t="s">
        <v>11</v>
      </c>
      <c r="N19" s="14" t="s">
        <v>36</v>
      </c>
      <c r="O19" s="14" t="s">
        <v>37</v>
      </c>
      <c r="Q19" s="27"/>
      <c r="R19" s="27" t="s">
        <v>12</v>
      </c>
      <c r="S19" s="27"/>
      <c r="T19" s="25" t="s">
        <v>27</v>
      </c>
      <c r="U19" s="19"/>
      <c r="V19" s="22"/>
      <c r="W19" s="22"/>
      <c r="X19" s="58"/>
      <c r="Y19" s="58"/>
      <c r="Z19" s="58"/>
      <c r="AA19" s="58"/>
      <c r="AB19" s="58"/>
      <c r="AC19" s="27"/>
      <c r="AD19" s="27"/>
      <c r="AE19" s="27"/>
      <c r="AF19" s="25"/>
      <c r="AG19" s="25"/>
      <c r="AH19" s="25"/>
      <c r="AI19" s="25"/>
      <c r="AJ19" s="25"/>
      <c r="AK19" s="25"/>
      <c r="AM19" s="22"/>
      <c r="AN19" s="58"/>
      <c r="AO19" s="58"/>
      <c r="AP19" s="58"/>
      <c r="AQ19" s="58"/>
      <c r="AR19" s="58"/>
      <c r="AS19" s="58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8" t="s">
        <v>38</v>
      </c>
      <c r="C20" s="8"/>
      <c r="D20" s="29"/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25">
        <v>0</v>
      </c>
      <c r="L20" s="61">
        <v>0</v>
      </c>
      <c r="M20" s="61">
        <v>0</v>
      </c>
      <c r="N20" s="61">
        <v>0</v>
      </c>
      <c r="O20" s="61">
        <v>0</v>
      </c>
      <c r="Q20" s="27"/>
      <c r="R20" s="27"/>
      <c r="S20" s="27"/>
      <c r="T20" s="25" t="s">
        <v>14</v>
      </c>
      <c r="U20" s="25"/>
      <c r="V20" s="25"/>
      <c r="W20" s="25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7"/>
      <c r="AO20" s="27"/>
      <c r="AP20" s="27"/>
      <c r="AQ20" s="27"/>
      <c r="AR20" s="27"/>
      <c r="AS20" s="27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2" t="s">
        <v>13</v>
      </c>
      <c r="C21" s="63"/>
      <c r="D21" s="64"/>
      <c r="E21" s="59">
        <f>PRODUCT(E17+Q17)</f>
        <v>16</v>
      </c>
      <c r="F21" s="59">
        <f>PRODUCT(F17+R17)</f>
        <v>1</v>
      </c>
      <c r="G21" s="59">
        <f>PRODUCT(G17+S17)</f>
        <v>0</v>
      </c>
      <c r="H21" s="59">
        <f>PRODUCT(H17+T17)</f>
        <v>4</v>
      </c>
      <c r="I21" s="59">
        <f>PRODUCT(I17+U17)</f>
        <v>22</v>
      </c>
      <c r="J21" s="60">
        <f>PRODUCT(I21/K21)</f>
        <v>0.34375</v>
      </c>
      <c r="K21" s="25">
        <f>PRODUCT(K17+W17)</f>
        <v>64</v>
      </c>
      <c r="L21" s="61">
        <f>PRODUCT((F21+G21)/E21)</f>
        <v>6.25E-2</v>
      </c>
      <c r="M21" s="61">
        <f>PRODUCT(H21/E21)</f>
        <v>0.25</v>
      </c>
      <c r="N21" s="61">
        <f>PRODUCT((F21+G21+H21)/E21)</f>
        <v>0.3125</v>
      </c>
      <c r="O21" s="61">
        <f>PRODUCT(I21/E21)</f>
        <v>1.375</v>
      </c>
      <c r="Q21" s="27"/>
      <c r="R21" s="27"/>
      <c r="S21" s="27"/>
      <c r="T21" s="19"/>
      <c r="U21" s="25"/>
      <c r="V21" s="25"/>
      <c r="W21" s="25"/>
      <c r="X21" s="25"/>
      <c r="Y21" s="25"/>
      <c r="Z21" s="25"/>
      <c r="AA21" s="25"/>
      <c r="AB21" s="25"/>
      <c r="AC21" s="27"/>
      <c r="AD21" s="27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1" t="s">
        <v>31</v>
      </c>
      <c r="C22" s="20"/>
      <c r="D22" s="31"/>
      <c r="E22" s="59">
        <f>PRODUCT(AA17+AM17)</f>
        <v>92</v>
      </c>
      <c r="F22" s="59">
        <f>PRODUCT(AB17+AN17)</f>
        <v>6</v>
      </c>
      <c r="G22" s="59">
        <f>PRODUCT(AC17+AO17)</f>
        <v>34</v>
      </c>
      <c r="H22" s="59">
        <f>PRODUCT(AD17+AP17)</f>
        <v>97</v>
      </c>
      <c r="I22" s="59">
        <f>PRODUCT(AE17+AQ17)</f>
        <v>323</v>
      </c>
      <c r="J22" s="60">
        <f>PRODUCT(I22/K22)</f>
        <v>0.56369982547993014</v>
      </c>
      <c r="K22" s="19">
        <f>PRODUCT(AG17+AS17)</f>
        <v>573</v>
      </c>
      <c r="L22" s="61">
        <f>PRODUCT((F22+G22)/E22)</f>
        <v>0.43478260869565216</v>
      </c>
      <c r="M22" s="61">
        <f>PRODUCT(H22/E22)</f>
        <v>1.0543478260869565</v>
      </c>
      <c r="N22" s="61">
        <f>PRODUCT((F22+G22+H22)/E22)</f>
        <v>1.4891304347826086</v>
      </c>
      <c r="O22" s="61">
        <f>PRODUCT(I22/E22)</f>
        <v>3.5108695652173911</v>
      </c>
      <c r="Q22" s="27"/>
      <c r="R22" s="27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19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5" t="s">
        <v>34</v>
      </c>
      <c r="C23" s="66"/>
      <c r="D23" s="67"/>
      <c r="E23" s="59">
        <f>SUM(E20:E22)</f>
        <v>108</v>
      </c>
      <c r="F23" s="59">
        <f t="shared" ref="F23:I23" si="0">SUM(F20:F22)</f>
        <v>7</v>
      </c>
      <c r="G23" s="59">
        <f t="shared" si="0"/>
        <v>34</v>
      </c>
      <c r="H23" s="59">
        <f t="shared" si="0"/>
        <v>101</v>
      </c>
      <c r="I23" s="59">
        <f t="shared" si="0"/>
        <v>345</v>
      </c>
      <c r="J23" s="60">
        <f>PRODUCT(I23/K23)</f>
        <v>0.54160125588697017</v>
      </c>
      <c r="K23" s="25">
        <f>SUM(K20:K22)</f>
        <v>637</v>
      </c>
      <c r="L23" s="61">
        <f>PRODUCT((F23+G23)/E23)</f>
        <v>0.37962962962962965</v>
      </c>
      <c r="M23" s="61">
        <f>PRODUCT(H23/E23)</f>
        <v>0.93518518518518523</v>
      </c>
      <c r="N23" s="61">
        <f>PRODUCT((F23+G23+H23)/E23)</f>
        <v>1.3148148148148149</v>
      </c>
      <c r="O23" s="61">
        <f>PRODUCT(I23/E23)</f>
        <v>3.1944444444444446</v>
      </c>
      <c r="Q23" s="19"/>
      <c r="R23" s="19"/>
      <c r="S23" s="19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19"/>
      <c r="F24" s="19"/>
      <c r="G24" s="19"/>
      <c r="H24" s="19"/>
      <c r="I24" s="19"/>
      <c r="J24" s="25"/>
      <c r="K24" s="25"/>
      <c r="L24" s="19"/>
      <c r="M24" s="19"/>
      <c r="N24" s="19"/>
      <c r="O24" s="19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19"/>
      <c r="AL188" s="19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57" x14ac:dyDescent="0.25"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ht="14.25" x14ac:dyDescent="0.2">
      <c r="L220"/>
      <c r="M220"/>
      <c r="N220"/>
      <c r="O220"/>
      <c r="P2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2018-10-24T10:20:07Z</dcterms:modified>
</cp:coreProperties>
</file>